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Google Drive\NIBCLive\Content\Templates &amp; Tools\Excel Charts\Charts\"/>
    </mc:Choice>
  </mc:AlternateContent>
  <bookViews>
    <workbookView xWindow="0" yWindow="0" windowWidth="38400" windowHeight="11610"/>
  </bookViews>
  <sheets>
    <sheet name="Chart" sheetId="1" r:id="rId1"/>
    <sheet name="Data" sheetId="3" r:id="rId2"/>
  </sheets>
  <externalReferences>
    <externalReference r:id="rId3"/>
    <externalReference r:id="rId4"/>
    <externalReference r:id="rId5"/>
    <externalReference r:id="rId6"/>
  </externalReferences>
  <definedNames>
    <definedName name="__FDS_HYPERLINK_TOGGLE_STATE__" hidden="1">"ON"</definedName>
    <definedName name="_bdm.41B7446C4C634C0CB571A940C585DD1B.edm" hidden="1">#REF!</definedName>
    <definedName name="AccPayablePercentofCOGS">'[1]LGF Assumptions'!$B$81:$O$81</definedName>
    <definedName name="Amortization">'[2]RBA Financials'!#REF!</definedName>
    <definedName name="ARPercentofSales">'[1]LGF Assumptions'!$B$80:$O$80</definedName>
    <definedName name="Beta">'[2]DCF Solution'!$C$11</definedName>
    <definedName name="CAPEX">'[1]LGF Financials'!$B$76:$O$76</definedName>
    <definedName name="Cash_NPV_EBITDA_Multiple">'[2]DCF Solution'!$C$63</definedName>
    <definedName name="Cash_NPV_PerpetualGrowth">'[2]DCF Solution'!$C$46</definedName>
    <definedName name="CashInterestRate">'[1]LGF Assumptions'!$B$111:$O$111</definedName>
    <definedName name="CashMovements_CF">'[2]RBA Financials'!$90:$90</definedName>
    <definedName name="Ccy">"USD"</definedName>
    <definedName name="CIQWBGuid" hidden="1">"dc0d3d09-be8e-4cfa-aa6e-b324651c3be9"</definedName>
    <definedName name="COGS">'[1]LGF Assumptions'!$B$45:$O$45</definedName>
    <definedName name="CommonEquity">'[2]RBA Financials'!$87:$87</definedName>
    <definedName name="Conv">"h"</definedName>
    <definedName name="Debt_BS">'[2]RBA Financials'!$138:$138</definedName>
    <definedName name="Debt_NPV_EBITDA_Multiple">'[2]DCF Solution'!$C$62</definedName>
    <definedName name="Debt_NPV_PerpetualGrowth">'[2]DCF Solution'!$C$45</definedName>
    <definedName name="Debt_Waac">'[2]DCF Solution'!$C$8</definedName>
    <definedName name="DebtCost_AterTax_Wacc">'[2]DCF Solution'!$C$15</definedName>
    <definedName name="DebtCost_Waac">'[2]DCF Solution'!$C$13</definedName>
    <definedName name="DebtIssuance">'[2]RBA Financials'!$86:$86</definedName>
    <definedName name="DebtRepayment">'[2]RBA Financials'!$85:$85</definedName>
    <definedName name="DeltaWorkingCapital">'[1]LGF Financials'!$B$66:$O$66</definedName>
    <definedName name="Depreciation">'[1]LGF Financials'!$B$47:$O$47</definedName>
    <definedName name="DistMarketingAsPerSales">'[1]LGF Assumptions'!$B$47:$O$47</definedName>
    <definedName name="EBIT">'[1]LGF Financials'!$B$21:$O$21</definedName>
    <definedName name="EBITDA_Multiple">'[2]DCF Solution'!$C$54</definedName>
    <definedName name="EndingCash">'[2]RBA Financials'!$99:$99</definedName>
    <definedName name="EquityCost_Wacc">'[2]DCF Solution'!$C$12</definedName>
    <definedName name="EquityValue__EquityPerpetualGrowh">'[2]DCF Solution'!$G$45</definedName>
    <definedName name="EquityValue_NPR_EBITDA_Multiple">'[2]DCF Solution'!$C$66</definedName>
    <definedName name="EquityValue_PerpetualGrowth">'[2]DCF Solution'!$C$49</definedName>
    <definedName name="EV_EBITDA_Multiple">'[2]DCF Solution'!$C$61</definedName>
    <definedName name="ExchangeImpact">'[2]RBA Financials'!$95:$95</definedName>
    <definedName name="Exit_Multiple">'[3]LBO - Internal Assumptions'!$E$48</definedName>
    <definedName name="FCFE">'[2]DCF Solution'!$32:$32</definedName>
    <definedName name="FCFE_Growth">'[2]DCF Solution'!$C$19</definedName>
    <definedName name="FCFE_NPV_PerpetualGrowth">'[2]DCF Solution'!$G$42</definedName>
    <definedName name="FCFF">'[2]DCF Solution'!$27:$27</definedName>
    <definedName name="FCFF_Growth">'[2]DCF Solution'!$C$18</definedName>
    <definedName name="FCFF_NPV_EBITDA_Multiple">'[2]DCF Solution'!$C$59</definedName>
    <definedName name="FCFF_NPV_PerpetualGrowth">'[2]DCF Solution'!$C$42</definedName>
    <definedName name="GrossMargin">'[1]LGF Assumptions'!$B$48:$O$48</definedName>
    <definedName name="GrowthCapex">'[2]RBA Financials'!$74:$74</definedName>
    <definedName name="InterestExpense">'[2]RBA Financials'!$25:$25</definedName>
    <definedName name="InterestIncome">'[2]RBA Financials'!$26:$26</definedName>
    <definedName name="InventoryPercOfCOGS">'[4]Wynn DCF Assumptions (LBO)'!$B$90:$T$90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41840.265474537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MaintenanceCapex">'[2]RBA Financials'!$73:$73</definedName>
    <definedName name="MarketReturn">'[2]DCF Solution'!$C$9</definedName>
    <definedName name="MinorityInterest_EquityPerpetualGrowth">'[2]DCF Solution'!$G$44</definedName>
    <definedName name="MinorityInterest_NPV_EBITDAMultiple">'[2]DCF Solution'!$C$65</definedName>
    <definedName name="OpCashFlow">'[1]LGF Financials'!$B$68:$O$68</definedName>
    <definedName name="Opex_1">'[2]RBA Financials'!$12:$12</definedName>
    <definedName name="OS_NPV_EBITDA_Multiple">'[2]DCF Solution'!$C$67</definedName>
    <definedName name="OS_NPV_EquityPerpetualGrowth">'[2]DCF Solution'!$G$46</definedName>
    <definedName name="OS_NPV_PerpetualGrowth">'[2]DCF Solution'!$C$50</definedName>
    <definedName name="OtherAssets_CF">'[2]RBA Financials'!$76:$76</definedName>
    <definedName name="OtherCurAssetsPercOfSales">'[2]RBA Assumptions'!#REF!</definedName>
    <definedName name="OtherCurLiabPercOfCOGS">'[1]LGF Assumptions'!$B$83:$O$83</definedName>
    <definedName name="OtherEquity_CF">'[2]RBA Financials'!$92:$92</definedName>
    <definedName name="OtherExpenses">'[2]RBA Financials'!$29:$29</definedName>
    <definedName name="OtherFinancingActivities_CF">'[2]RBA Financials'!$91:$91</definedName>
    <definedName name="OtherFinancingCosts_CF">'[2]RBA Financials'!$89:$89</definedName>
    <definedName name="OtherInvesting_CF">'[2]RBA Financials'!$79:$79</definedName>
    <definedName name="PartAndResidAsPerSales">'[1]LGF Assumptions'!$B$46:$O$46</definedName>
    <definedName name="RD">'[4]Wynn Financials (LBO)'!#REF!</definedName>
    <definedName name="RDPercentofSales">'[4]Wynn DCF Assumptions (LBO)'!#REF!</definedName>
    <definedName name="Rev_MP">#REF!</definedName>
    <definedName name="Rev_TV">#REF!</definedName>
    <definedName name="RiskPremium">'[2]DCF Solution'!$C$10</definedName>
    <definedName name="SecuritiesInvestments_CF">'[2]RBA Financials'!$75:$75</definedName>
    <definedName name="SGA">'[1]LGF Financials'!$B$16:$O$16</definedName>
    <definedName name="SGAPercentofSales">'[1]LGF Assumptions'!$B$49:$O$49</definedName>
    <definedName name="SharePrice_EBITDA_Multiple">'[2]DCF Solution'!$C$68</definedName>
    <definedName name="SharePrice_EquityPerpetualGrowth">'[2]DCF Solution'!$G$47</definedName>
    <definedName name="SharePrice_PerpetualGrowth">'[2]DCF Solution'!$C$51</definedName>
    <definedName name="TargetGearing">'[2]DCF Solution'!$C$16</definedName>
    <definedName name="Tax">'[2]RBA Financials'!$32:$32</definedName>
    <definedName name="TaxRate">'[1]LGF Assumptions'!$B$57:$O$57</definedName>
    <definedName name="TaxRate_Wacc">'[2]DCF Solution'!$C$14</definedName>
    <definedName name="Terminal_EBITDA">'[2]DCF Solution'!$C$56</definedName>
    <definedName name="TerminalValue_NPV_PerpectualGrowthEquity">'[2]DCF Solution'!$G$40</definedName>
    <definedName name="TerminalValue_NPV_PerpetualGrowth">'[2]DCF Solution'!$C$40</definedName>
    <definedName name="TerminalValueNPV">'[2]DCF Solution'!$C$57</definedName>
    <definedName name="thousand">1000</definedName>
    <definedName name="thousands">1000</definedName>
    <definedName name="TotalRevenues">'[1]LGF Financials'!$B$9:$O$9</definedName>
    <definedName name="ValuationDate">'[2]DCF Solution'!$C$20</definedName>
    <definedName name="WAAC">'[2]DCF Solution'!$C$17</definedName>
    <definedName name="WCChange">'[2]RBA Financials'!$68:$68</definedName>
    <definedName name="WynnMacauIPO">'[2]RBA Financials'!#REF!</definedName>
  </definedNames>
  <calcPr calcId="171027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D9" i="3"/>
  <c r="E9" i="3"/>
  <c r="F9" i="3"/>
  <c r="G9" i="3"/>
  <c r="H9" i="3"/>
  <c r="I9" i="3"/>
  <c r="J9" i="3"/>
  <c r="K9" i="3"/>
  <c r="L9" i="3"/>
  <c r="M9" i="3"/>
  <c r="D11" i="3"/>
  <c r="E11" i="3"/>
  <c r="F11" i="3"/>
  <c r="G11" i="3"/>
  <c r="H11" i="3"/>
  <c r="I11" i="3"/>
  <c r="J11" i="3"/>
  <c r="K11" i="3"/>
  <c r="L11" i="3"/>
  <c r="M11" i="3"/>
</calcChain>
</file>

<file path=xl/sharedStrings.xml><?xml version="1.0" encoding="utf-8"?>
<sst xmlns="http://schemas.openxmlformats.org/spreadsheetml/2006/main" count="14" uniqueCount="13">
  <si>
    <t>2014E</t>
  </si>
  <si>
    <t>2015E</t>
  </si>
  <si>
    <t>2016E</t>
  </si>
  <si>
    <t>2017E</t>
  </si>
  <si>
    <t>Growth</t>
  </si>
  <si>
    <t>Global video game market by component (US$ millions)</t>
  </si>
  <si>
    <t>Console Games</t>
  </si>
  <si>
    <t>Free-to-Play Games</t>
  </si>
  <si>
    <t>Mobile Games</t>
  </si>
  <si>
    <t>PC Games</t>
  </si>
  <si>
    <t>spending</t>
  </si>
  <si>
    <t>Total End-User Spending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</si>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</sst>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Helvetica"/>
    </font>
    <font>
      <sz val="14"/>
      <color theme="1"/>
      <name val="Helvetica"/>
    </font>
    <font>
      <b/>
      <sz val="14"/>
      <color theme="1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164" fontId="0" fillId="0" borderId="0"/>
    <xf numFmtId="9" fontId="1" fillId="0" borderId="0" applyFont="0" applyFill="0" applyBorder="0" applyAlignment="0" applyProtection="0"/>
  </cellStyleXfs>
  <cellXfs count="10">
    <xf numFmtId="164" fontId="0" fillId="0" borderId="0" xfId="0"/>
    <xf numFmtId="164" fontId="2" fillId="2" borderId="0" xfId="0" applyFont="1" applyFill="1"/>
    <xf numFmtId="164" fontId="3" fillId="0" borderId="0" xfId="0" applyFont="1"/>
    <xf numFmtId="164" fontId="3" fillId="3" borderId="0" xfId="0" applyFont="1" applyFill="1"/>
    <xf numFmtId="1" fontId="4" fillId="3" borderId="0" xfId="0" applyNumberFormat="1" applyFont="1" applyFill="1"/>
    <xf numFmtId="1" fontId="4" fillId="3" borderId="0" xfId="0" applyNumberFormat="1" applyFont="1" applyFill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Fill="1"/>
    <xf numFmtId="164" fontId="3" fillId="0" borderId="0" xfId="0" applyFont="1" applyFill="1"/>
    <xf numFmtId="9" fontId="3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000">
                <a:latin typeface="Helvetica" panose="020B0604020202020204" pitchFamily="34" charset="0"/>
                <a:cs typeface="Helvetica" panose="020B0604020202020204" pitchFamily="34" charset="0"/>
              </a:defRPr>
            </a:pPr>
            <a:r>
              <a:rPr lang="en-US" sz="2000">
                <a:latin typeface="Helvetica" panose="020B0604020202020204" pitchFamily="34" charset="0"/>
                <a:cs typeface="Helvetica" panose="020B0604020202020204" pitchFamily="34" charset="0"/>
              </a:rPr>
              <a:t>Industry Revenue Growth (2007 - 2017E)</a:t>
            </a:r>
          </a:p>
        </c:rich>
      </c:tx>
      <c:layout>
        <c:manualLayout>
          <c:xMode val="edge"/>
          <c:yMode val="edge"/>
          <c:x val="0.21427442979077066"/>
          <c:y val="3.67337014537109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38279091488175"/>
          <c:y val="0.20370066733493561"/>
          <c:w val="0.85499772212400804"/>
          <c:h val="0.608115400224704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Console Games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7547666779996166E-2"/>
                  <c:y val="-0.309315873174841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1F-4662-8565-DE74EAA75E72}"/>
                </c:ext>
              </c:extLst>
            </c:dLbl>
            <c:dLbl>
              <c:idx val="1"/>
              <c:layout>
                <c:manualLayout>
                  <c:x val="7.4445760108796263E-2"/>
                  <c:y val="-0.3117904001602402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E1F-4662-8565-DE74EAA75E7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E1F-4662-8565-DE74EAA75E72}"/>
                </c:ext>
              </c:extLst>
            </c:dLbl>
            <c:dLbl>
              <c:idx val="3"/>
              <c:layout>
                <c:manualLayout>
                  <c:x val="1.5509533355999234E-3"/>
                  <c:y val="-0.3513828319266199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E1F-4662-8565-DE74EAA75E72}"/>
                </c:ext>
              </c:extLst>
            </c:dLbl>
            <c:dLbl>
              <c:idx val="4"/>
              <c:layout>
                <c:manualLayout>
                  <c:x val="-1.5509533355998666E-3"/>
                  <c:y val="-0.3662299938390123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E1F-4662-8565-DE74EAA75E72}"/>
                </c:ext>
              </c:extLst>
            </c:dLbl>
            <c:dLbl>
              <c:idx val="5"/>
              <c:layout>
                <c:manualLayout>
                  <c:x val="-1.1373526406451851E-16"/>
                  <c:y val="-0.3711790478098098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E1F-4662-8565-DE74EAA75E72}"/>
                </c:ext>
              </c:extLst>
            </c:dLbl>
            <c:dLbl>
              <c:idx val="6"/>
              <c:layout>
                <c:manualLayout>
                  <c:x val="-1.5509533355999234E-3"/>
                  <c:y val="-0.4008733716345946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E1F-4662-8565-DE74EAA75E72}"/>
                </c:ext>
              </c:extLst>
            </c:dLbl>
            <c:dLbl>
              <c:idx val="7"/>
              <c:layout>
                <c:manualLayout>
                  <c:x val="-1.1373526406451851E-16"/>
                  <c:y val="-0.43056769545937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E1F-4662-8565-DE74EAA75E72}"/>
                </c:ext>
              </c:extLst>
            </c:dLbl>
            <c:dLbl>
              <c:idx val="8"/>
              <c:layout>
                <c:manualLayout>
                  <c:x val="-1.1373526406451851E-16"/>
                  <c:y val="-0.4577874922987655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E1F-4662-8565-DE74EAA75E72}"/>
                </c:ext>
              </c:extLst>
            </c:dLbl>
            <c:dLbl>
              <c:idx val="9"/>
              <c:layout>
                <c:manualLayout>
                  <c:x val="-1.5509533356000372E-3"/>
                  <c:y val="-0.482532762152752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E1F-4662-8565-DE74EAA75E72}"/>
                </c:ext>
              </c:extLst>
            </c:dLbl>
            <c:dLbl>
              <c:idx val="10"/>
              <c:layout>
                <c:manualLayout>
                  <c:x val="-6.2038133423996935E-3"/>
                  <c:y val="-0.502328978035942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E1F-4662-8565-DE74EAA75E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aseline="0">
                    <a:solidFill>
                      <a:schemeClr val="tx2">
                        <a:lumMod val="75000"/>
                      </a:schemeClr>
                    </a:solidFill>
                    <a:latin typeface="Helvetica" panose="020B0604020202020204" pitchFamily="34" charset="0"/>
                    <a:cs typeface="Helvetica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Data!$C$3:$M$3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2014E</c:v>
                </c:pt>
                <c:pt idx="8">
                  <c:v>2015E</c:v>
                </c:pt>
                <c:pt idx="9">
                  <c:v>2016E</c:v>
                </c:pt>
                <c:pt idx="10">
                  <c:v>2017E</c:v>
                </c:pt>
              </c:strCache>
            </c:strRef>
          </c:cat>
          <c:val>
            <c:numRef>
              <c:f>Data!$C$4:$M$4</c:f>
              <c:numCache>
                <c:formatCode>#,##0</c:formatCode>
                <c:ptCount val="11"/>
                <c:pt idx="0">
                  <c:v>26964</c:v>
                </c:pt>
                <c:pt idx="1">
                  <c:v>32006</c:v>
                </c:pt>
                <c:pt idx="2">
                  <c:v>30106</c:v>
                </c:pt>
                <c:pt idx="3">
                  <c:v>28946</c:v>
                </c:pt>
                <c:pt idx="4">
                  <c:v>27493</c:v>
                </c:pt>
                <c:pt idx="5">
                  <c:v>24927</c:v>
                </c:pt>
                <c:pt idx="6">
                  <c:v>25977</c:v>
                </c:pt>
                <c:pt idx="7">
                  <c:v>27628</c:v>
                </c:pt>
                <c:pt idx="8">
                  <c:v>28897</c:v>
                </c:pt>
                <c:pt idx="9">
                  <c:v>30231</c:v>
                </c:pt>
                <c:pt idx="10">
                  <c:v>31221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1F-4662-8565-DE74EAA75E72}"/>
            </c:ext>
          </c:extLst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Free-to-Play Games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Data!$C$3:$M$3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2014E</c:v>
                </c:pt>
                <c:pt idx="8">
                  <c:v>2015E</c:v>
                </c:pt>
                <c:pt idx="9">
                  <c:v>2016E</c:v>
                </c:pt>
                <c:pt idx="10">
                  <c:v>2017E</c:v>
                </c:pt>
              </c:strCache>
            </c:strRef>
          </c:cat>
          <c:val>
            <c:numRef>
              <c:f>Data!$C$5:$M$5</c:f>
              <c:numCache>
                <c:formatCode>#,##0</c:formatCode>
                <c:ptCount val="11"/>
                <c:pt idx="0">
                  <c:v>7897</c:v>
                </c:pt>
                <c:pt idx="1">
                  <c:v>10829</c:v>
                </c:pt>
                <c:pt idx="2">
                  <c:v>12921</c:v>
                </c:pt>
                <c:pt idx="3">
                  <c:v>15019</c:v>
                </c:pt>
                <c:pt idx="4">
                  <c:v>16796</c:v>
                </c:pt>
                <c:pt idx="5">
                  <c:v>20407</c:v>
                </c:pt>
                <c:pt idx="6">
                  <c:v>22476</c:v>
                </c:pt>
                <c:pt idx="7">
                  <c:v>24522</c:v>
                </c:pt>
                <c:pt idx="8">
                  <c:v>26439</c:v>
                </c:pt>
                <c:pt idx="9">
                  <c:v>28358</c:v>
                </c:pt>
                <c:pt idx="10">
                  <c:v>30270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E1F-4662-8565-DE74EAA75E72}"/>
            </c:ext>
          </c:extLst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Mobile Games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cat>
            <c:strRef>
              <c:f>Data!$C$3:$M$3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2014E</c:v>
                </c:pt>
                <c:pt idx="8">
                  <c:v>2015E</c:v>
                </c:pt>
                <c:pt idx="9">
                  <c:v>2016E</c:v>
                </c:pt>
                <c:pt idx="10">
                  <c:v>2017E</c:v>
                </c:pt>
              </c:strCache>
            </c:strRef>
          </c:cat>
          <c:val>
            <c:numRef>
              <c:f>Data!$C$6:$M$6</c:f>
              <c:numCache>
                <c:formatCode>#,##0</c:formatCode>
                <c:ptCount val="11"/>
                <c:pt idx="0">
                  <c:v>4176</c:v>
                </c:pt>
                <c:pt idx="1">
                  <c:v>5729</c:v>
                </c:pt>
                <c:pt idx="2">
                  <c:v>6748</c:v>
                </c:pt>
                <c:pt idx="3">
                  <c:v>7815</c:v>
                </c:pt>
                <c:pt idx="4">
                  <c:v>8789</c:v>
                </c:pt>
                <c:pt idx="5">
                  <c:v>8757</c:v>
                </c:pt>
                <c:pt idx="6">
                  <c:v>9942</c:v>
                </c:pt>
                <c:pt idx="7">
                  <c:v>11065</c:v>
                </c:pt>
                <c:pt idx="8">
                  <c:v>12156</c:v>
                </c:pt>
                <c:pt idx="9">
                  <c:v>13256</c:v>
                </c:pt>
                <c:pt idx="10">
                  <c:v>14407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1F-4662-8565-DE74EAA75E72}"/>
            </c:ext>
          </c:extLst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PC Games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Data!$C$3:$M$3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2014E</c:v>
                </c:pt>
                <c:pt idx="8">
                  <c:v>2015E</c:v>
                </c:pt>
                <c:pt idx="9">
                  <c:v>2016E</c:v>
                </c:pt>
                <c:pt idx="10">
                  <c:v>2017E</c:v>
                </c:pt>
              </c:strCache>
            </c:strRef>
          </c:cat>
          <c:val>
            <c:numRef>
              <c:f>Data!$C$7:$M$7</c:f>
              <c:numCache>
                <c:formatCode>#,##0</c:formatCode>
                <c:ptCount val="11"/>
                <c:pt idx="0">
                  <c:v>4346</c:v>
                </c:pt>
                <c:pt idx="1">
                  <c:v>5729</c:v>
                </c:pt>
                <c:pt idx="2">
                  <c:v>6748</c:v>
                </c:pt>
                <c:pt idx="3">
                  <c:v>7815</c:v>
                </c:pt>
                <c:pt idx="4">
                  <c:v>8789</c:v>
                </c:pt>
                <c:pt idx="5">
                  <c:v>7017</c:v>
                </c:pt>
                <c:pt idx="6">
                  <c:v>7147</c:v>
                </c:pt>
                <c:pt idx="7">
                  <c:v>7183</c:v>
                </c:pt>
                <c:pt idx="8">
                  <c:v>7161</c:v>
                </c:pt>
                <c:pt idx="9">
                  <c:v>7098</c:v>
                </c:pt>
                <c:pt idx="10">
                  <c:v>6995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E1F-4662-8565-DE74EAA75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2128244184"/>
        <c:axId val="-2128242856"/>
      </c:barChart>
      <c:catAx>
        <c:axId val="-212824418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 rot="-2700000"/>
          <a:lstStyle/>
          <a:p>
            <a:pPr>
              <a:defRPr sz="1300" baseline="0">
                <a:latin typeface="Helvetica" panose="020B0604020202020204" pitchFamily="34" charset="0"/>
                <a:cs typeface="Helvetica" panose="020B0604020202020204" pitchFamily="34" charset="0"/>
              </a:defRPr>
            </a:pPr>
            <a:endParaRPr lang="en-US"/>
          </a:p>
        </c:txPr>
        <c:crossAx val="-2128242856"/>
        <c:crosses val="autoZero"/>
        <c:auto val="1"/>
        <c:lblAlgn val="ctr"/>
        <c:lblOffset val="100"/>
        <c:noMultiLvlLbl val="0"/>
      </c:catAx>
      <c:valAx>
        <c:axId val="-2128242856"/>
        <c:scaling>
          <c:orientation val="minMax"/>
        </c:scaling>
        <c:delete val="0"/>
        <c:axPos val="l"/>
        <c:numFmt formatCode="0;\(0\);&quot;-&quot;" sourceLinked="0"/>
        <c:majorTickMark val="out"/>
        <c:minorTickMark val="none"/>
        <c:tickLblPos val="nextTo"/>
        <c:txPr>
          <a:bodyPr/>
          <a:lstStyle/>
          <a:p>
            <a:pPr>
              <a:defRPr sz="1300" baseline="0"/>
            </a:pPr>
            <a:endParaRPr lang="en-US"/>
          </a:p>
        </c:txPr>
        <c:crossAx val="-2128244184"/>
        <c:crosses val="autoZero"/>
        <c:crossBetween val="between"/>
        <c:dispUnits>
          <c:builtInUnit val="thousands"/>
        </c:dispUnits>
      </c:valAx>
      <c:spPr>
        <a:noFill/>
      </c:spPr>
    </c:plotArea>
    <c:legend>
      <c:legendPos val="t"/>
      <c:layout>
        <c:manualLayout>
          <c:xMode val="edge"/>
          <c:yMode val="edge"/>
          <c:x val="0.16509672415428261"/>
          <c:y val="0.13080686696054833"/>
          <c:w val="0.769309839792924"/>
          <c:h val="4.8037451034179647E-2"/>
        </c:manualLayout>
      </c:layout>
      <c:overlay val="0"/>
      <c:txPr>
        <a:bodyPr/>
        <a:lstStyle/>
        <a:p>
          <a:pPr>
            <a:defRPr sz="1300" baseline="0">
              <a:latin typeface="Helvetica" panose="020B0604020202020204" pitchFamily="34" charset="0"/>
              <a:cs typeface="Helvetica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aseline="0"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507252</xdr:colOff>
      <xdr:row>0</xdr:row>
      <xdr:rowOff>136071</xdr:rowOff>
    </xdr:from>
    <xdr:to>
      <xdr:col>11</xdr:col>
      <xdr:colOff>179294</xdr:colOff>
      <xdr:row>27</xdr:row>
      <xdr:rowOff>156883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AF2005-985D-44C3-82FA-33C50A38A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</cdr:x>
      <cdr:y>0.18971</cdr:y>
    </cdr:from>
    <cdr:to>
      <cdr:x>0.07682</cdr:x>
      <cdr:y>0.72506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16002" y="2176220"/>
          <a:ext cx="2747574" cy="342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Helvetica" panose="020B0604020202020204" pitchFamily="34" charset="0"/>
              <a:cs typeface="Helvetica" panose="020B0604020202020204" pitchFamily="34" charset="0"/>
            </a:rPr>
            <a:t>End-User Spending (US$ billions)</a:t>
          </a:r>
        </a:p>
      </cdr:txBody>
    </cdr:sp>
  </cdr:relSizeAnchor>
  <cdr:relSizeAnchor xmlns:cdr="http://schemas.openxmlformats.org/drawingml/2006/chartDrawing">
    <cdr:from>
      <cdr:x>0</cdr:x>
      <cdr:y>0.9313</cdr:y>
    </cdr:from>
    <cdr:to>
      <cdr:x>0.57613</cdr:x>
      <cdr:y>0.98806</cdr:y>
    </cdr:to>
    <cdr:sp macro="" textlink="">
      <cdr:nvSpPr>
        <cdr:cNvPr id="3" name="TextBox 4">
          <a:extLst xmlns:a="http://schemas.openxmlformats.org/drawingml/2006/main">
            <a:ext uri="{FF2B5EF4-FFF2-40B4-BE49-F238E27FC236}">
              <a16:creationId xmlns:a16="http://schemas.microsoft.com/office/drawing/2014/main" id="{7F2D740E-1224-4E00-A0A2-9D10AEA825AE}"/>
            </a:ext>
          </a:extLst>
        </cdr:cNvPr>
        <cdr:cNvSpPr txBox="1"/>
      </cdr:nvSpPr>
      <cdr:spPr>
        <a:xfrm xmlns:a="http://schemas.openxmlformats.org/drawingml/2006/main">
          <a:off x="0" y="4779681"/>
          <a:ext cx="4717677" cy="29135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Helvetica" panose="020B0604020202020204" pitchFamily="34" charset="0"/>
              <a:cs typeface="Helvetica" panose="020B0604020202020204" pitchFamily="34" charset="0"/>
            </a:rPr>
            <a:t>Sources: Investor Presentation, Analyst Reports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KFIOYA/AppData/Local/Microsoft/Windows/Temporary%20Internet%20Files/Content.Outlook/VPKHRR0B/NIBC%202014%20-%20Lions%20Gate%20DCF%20v19%20-%2011%20Oct%2020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hua1/AppData/Local/WorkSite/NRPortbl/CFFP_Vancouver/PCHUA1/834399_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/Dropbox/NIBC%202015/1)%20First%20Round%20Case/6)%20Case%20Solution/Charts/NIBC%202015%20-%20First%20Round%20Case%20Solution%20v19%20-%2017%20Aug%20201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/Users/pchua1/AppData/Roaming/Microsoft/Excel/NIBC%202013%20-%20Wynn%20-%20LBO%20Build%20-%2011%20Nov%202012%20-%20015am%20(PC%20Edit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F Assumptions"/>
      <sheetName val="LGF Financial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Price Graph"/>
      <sheetName val="Data"/>
      <sheetName val="PPT Paste"/>
      <sheetName val="PPT Paste 2"/>
      <sheetName val="Summary"/>
      <sheetName val="RBA Financials"/>
      <sheetName val="RBA Assumptions"/>
      <sheetName val="Presentation"/>
      <sheetName val="DCF Solution"/>
      <sheetName val="LBO Analysis - MBA Only"/>
    </sheetNames>
    <sheetDataSet>
      <sheetData sheetId="0"/>
      <sheetData sheetId="1"/>
      <sheetData sheetId="2"/>
      <sheetData sheetId="3">
        <row r="7">
          <cell r="C7">
            <v>8.9077957382447837E-2</v>
          </cell>
        </row>
      </sheetData>
      <sheetData sheetId="4"/>
      <sheetData sheetId="5"/>
      <sheetData sheetId="6"/>
      <sheetData sheetId="7">
        <row r="10">
          <cell r="B10" t="str">
            <v>Total Revenues</v>
          </cell>
        </row>
        <row r="12">
          <cell r="B12" t="str">
            <v>Operating Costs, SG&amp;A and Other</v>
          </cell>
          <cell r="F12">
            <v>-168312</v>
          </cell>
          <cell r="G12">
            <v>-181020</v>
          </cell>
          <cell r="H12">
            <v>-201935</v>
          </cell>
          <cell r="I12">
            <v>-227091</v>
          </cell>
          <cell r="J12">
            <v>-243736</v>
          </cell>
          <cell r="K12">
            <v>-239813.68606827079</v>
          </cell>
          <cell r="L12">
            <v>-247594.22960558551</v>
          </cell>
          <cell r="M12">
            <v>-262342.50833336724</v>
          </cell>
          <cell r="N12">
            <v>-275706.28055274219</v>
          </cell>
          <cell r="O12">
            <v>-281071.82733312197</v>
          </cell>
          <cell r="P12">
            <v>-291165.97208865063</v>
          </cell>
          <cell r="Q12">
            <v>-302812.61097219662</v>
          </cell>
          <cell r="AA12">
            <v>1</v>
          </cell>
        </row>
        <row r="25">
          <cell r="B25" t="str">
            <v>Interest expense</v>
          </cell>
          <cell r="F25">
            <v>-544</v>
          </cell>
          <cell r="G25">
            <v>-5216</v>
          </cell>
          <cell r="H25">
            <v>-5541</v>
          </cell>
          <cell r="I25">
            <v>-6860</v>
          </cell>
          <cell r="J25">
            <v>-7434</v>
          </cell>
          <cell r="K25">
            <v>-6625.53</v>
          </cell>
          <cell r="L25">
            <v>-6625.53</v>
          </cell>
          <cell r="M25">
            <v>-6625.53</v>
          </cell>
          <cell r="N25">
            <v>-6625.53</v>
          </cell>
          <cell r="O25">
            <v>-6625.53</v>
          </cell>
          <cell r="P25">
            <v>-6625.53</v>
          </cell>
          <cell r="Q25">
            <v>-6625.53</v>
          </cell>
          <cell r="AA25">
            <v>1</v>
          </cell>
        </row>
        <row r="26">
          <cell r="B26" t="str">
            <v>Interest income</v>
          </cell>
          <cell r="F26">
            <v>2400</v>
          </cell>
          <cell r="G26">
            <v>2035</v>
          </cell>
          <cell r="H26">
            <v>2326</v>
          </cell>
          <cell r="I26">
            <v>2420</v>
          </cell>
          <cell r="J26">
            <v>2708</v>
          </cell>
          <cell r="K26">
            <v>2739.1519769726192</v>
          </cell>
          <cell r="L26">
            <v>2933.0978060662146</v>
          </cell>
          <cell r="M26">
            <v>3107.8116677285775</v>
          </cell>
          <cell r="N26">
            <v>3266.1241253325288</v>
          </cell>
          <cell r="O26">
            <v>3399.8662770164042</v>
          </cell>
          <cell r="P26">
            <v>3521.9658224431673</v>
          </cell>
          <cell r="Q26">
            <v>3662.844455340894</v>
          </cell>
          <cell r="AA26">
            <v>1</v>
          </cell>
        </row>
        <row r="29">
          <cell r="B29" t="str">
            <v>Other</v>
          </cell>
          <cell r="F29">
            <v>2419</v>
          </cell>
          <cell r="G29">
            <v>1823</v>
          </cell>
          <cell r="H29">
            <v>4242</v>
          </cell>
          <cell r="I29">
            <v>-891</v>
          </cell>
          <cell r="J29">
            <v>2522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A29">
            <v>1</v>
          </cell>
        </row>
        <row r="32">
          <cell r="B32" t="str">
            <v>Tax expense</v>
          </cell>
          <cell r="F32">
            <v>-38071</v>
          </cell>
          <cell r="G32">
            <v>-24683</v>
          </cell>
          <cell r="H32">
            <v>-31382</v>
          </cell>
          <cell r="I32">
            <v>-32469</v>
          </cell>
          <cell r="J32">
            <v>-40129</v>
          </cell>
          <cell r="K32">
            <v>-38880.203958879945</v>
          </cell>
          <cell r="L32">
            <v>-45178.126604893812</v>
          </cell>
          <cell r="M32">
            <v>-48617.468896314378</v>
          </cell>
          <cell r="N32">
            <v>-51730.953343611531</v>
          </cell>
          <cell r="O32">
            <v>-56058.712329740956</v>
          </cell>
          <cell r="P32">
            <v>-58510.640332604889</v>
          </cell>
          <cell r="Q32">
            <v>-61361.265792245889</v>
          </cell>
          <cell r="AA32">
            <v>1</v>
          </cell>
        </row>
        <row r="68">
          <cell r="B68" t="str">
            <v>Change in working capital</v>
          </cell>
          <cell r="F68">
            <v>7855</v>
          </cell>
          <cell r="G68">
            <v>-69205</v>
          </cell>
          <cell r="H68">
            <v>16220</v>
          </cell>
          <cell r="I68">
            <v>2110</v>
          </cell>
          <cell r="J68">
            <v>54047</v>
          </cell>
          <cell r="K68">
            <v>10567.828336087892</v>
          </cell>
          <cell r="L68">
            <v>12683.436595995239</v>
          </cell>
          <cell r="M68">
            <v>7880.0895041063422</v>
          </cell>
          <cell r="N68">
            <v>5295.2190330163176</v>
          </cell>
          <cell r="O68">
            <v>5324.2010233874216</v>
          </cell>
          <cell r="P68">
            <v>6045.7013796035262</v>
          </cell>
          <cell r="Q68">
            <v>6975.5390348878964</v>
          </cell>
          <cell r="AA68">
            <v>1</v>
          </cell>
        </row>
        <row r="73">
          <cell r="B73" t="str">
            <v>Maintenance capital expenditures</v>
          </cell>
          <cell r="F73">
            <v>-31761</v>
          </cell>
          <cell r="G73">
            <v>-37813</v>
          </cell>
          <cell r="H73">
            <v>-42408</v>
          </cell>
          <cell r="I73">
            <v>-41138</v>
          </cell>
          <cell r="J73">
            <v>-43280</v>
          </cell>
          <cell r="K73">
            <v>-43513.746000000006</v>
          </cell>
          <cell r="L73">
            <v>-43961.297526000002</v>
          </cell>
          <cell r="M73">
            <v>-44377.967996706007</v>
          </cell>
          <cell r="N73">
            <v>-44765.88820493329</v>
          </cell>
          <cell r="O73">
            <v>-45127.041918792893</v>
          </cell>
          <cell r="P73">
            <v>-45463.276026396183</v>
          </cell>
          <cell r="Q73">
            <v>-45776.30998057485</v>
          </cell>
          <cell r="AA73">
            <v>1</v>
          </cell>
        </row>
        <row r="74">
          <cell r="B74" t="str">
            <v>Growth capital expenditures</v>
          </cell>
          <cell r="F74">
            <v>-125655</v>
          </cell>
          <cell r="G74">
            <v>-24471</v>
          </cell>
          <cell r="H74">
            <v>-34645</v>
          </cell>
          <cell r="I74">
            <v>-21202</v>
          </cell>
          <cell r="J74">
            <v>-10452</v>
          </cell>
          <cell r="K74">
            <v>-6486.2539999999935</v>
          </cell>
          <cell r="L74">
            <v>-6038.7024739999979</v>
          </cell>
          <cell r="M74">
            <v>-5622.0320032939926</v>
          </cell>
          <cell r="N74">
            <v>-5234.1117950667103</v>
          </cell>
          <cell r="O74">
            <v>-4872.9580812071072</v>
          </cell>
          <cell r="P74">
            <v>-4536.7239736038173</v>
          </cell>
          <cell r="Q74">
            <v>-4223.6900194251502</v>
          </cell>
          <cell r="AA74">
            <v>1</v>
          </cell>
        </row>
        <row r="75">
          <cell r="B75" t="str">
            <v>Sale (purchase) of investment securities</v>
          </cell>
          <cell r="F75">
            <v>-3803</v>
          </cell>
          <cell r="I75">
            <v>-55617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AA75">
            <v>1</v>
          </cell>
        </row>
        <row r="76">
          <cell r="B76" t="str">
            <v>Proceeds on disposition of PP&amp;E</v>
          </cell>
          <cell r="F76">
            <v>4201</v>
          </cell>
          <cell r="G76">
            <v>8479</v>
          </cell>
          <cell r="H76">
            <v>10072</v>
          </cell>
          <cell r="I76">
            <v>6349</v>
          </cell>
          <cell r="J76">
            <v>14492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AA76">
            <v>1</v>
          </cell>
        </row>
        <row r="79">
          <cell r="B79" t="str">
            <v>Other investing activities</v>
          </cell>
          <cell r="I79">
            <v>161</v>
          </cell>
          <cell r="J79">
            <v>-145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A79">
            <v>1</v>
          </cell>
        </row>
        <row r="85">
          <cell r="B85" t="str">
            <v>Repayment of debt securities</v>
          </cell>
          <cell r="F85">
            <v>-16057</v>
          </cell>
          <cell r="G85">
            <v>-50351</v>
          </cell>
          <cell r="H85">
            <v>-44765</v>
          </cell>
          <cell r="I85">
            <v>-53951</v>
          </cell>
          <cell r="J85">
            <v>-68254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A85">
            <v>1</v>
          </cell>
        </row>
        <row r="86">
          <cell r="B86" t="str">
            <v>Issuance of debt securities</v>
          </cell>
          <cell r="F86">
            <v>72649</v>
          </cell>
          <cell r="G86">
            <v>46636</v>
          </cell>
          <cell r="H86">
            <v>56170</v>
          </cell>
          <cell r="I86">
            <v>144766</v>
          </cell>
          <cell r="J86">
            <v>19102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AA86">
            <v>1</v>
          </cell>
        </row>
        <row r="87">
          <cell r="B87" t="str">
            <v>Issuance (repurchase) of common equity</v>
          </cell>
          <cell r="F87">
            <v>4697</v>
          </cell>
          <cell r="G87">
            <v>3279</v>
          </cell>
          <cell r="H87">
            <v>9723</v>
          </cell>
          <cell r="I87">
            <v>2220</v>
          </cell>
          <cell r="J87">
            <v>6152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AA87">
            <v>1</v>
          </cell>
        </row>
        <row r="89">
          <cell r="B89" t="str">
            <v>Payment of financing costs</v>
          </cell>
          <cell r="K89">
            <v>0</v>
          </cell>
          <cell r="AA89">
            <v>1</v>
          </cell>
        </row>
        <row r="90">
          <cell r="B90" t="str">
            <v xml:space="preserve">Movements in restricted cash 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A90">
            <v>1</v>
          </cell>
        </row>
        <row r="91">
          <cell r="B91" t="str">
            <v>Other financing activities</v>
          </cell>
          <cell r="F91">
            <v>1596</v>
          </cell>
          <cell r="G91">
            <v>360</v>
          </cell>
          <cell r="H91">
            <v>381</v>
          </cell>
          <cell r="I91">
            <v>421</v>
          </cell>
          <cell r="J91">
            <v>101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AA91">
            <v>1</v>
          </cell>
        </row>
        <row r="92">
          <cell r="B92" t="str">
            <v>Other equity items</v>
          </cell>
          <cell r="AA92">
            <v>1</v>
          </cell>
        </row>
        <row r="95">
          <cell r="B95" t="str">
            <v>Effect of exchange rate on cash</v>
          </cell>
          <cell r="F95">
            <v>18608</v>
          </cell>
          <cell r="G95">
            <v>3359</v>
          </cell>
          <cell r="H95">
            <v>-5233</v>
          </cell>
          <cell r="I95">
            <v>2124</v>
          </cell>
          <cell r="J95">
            <v>-5880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AA95">
            <v>1</v>
          </cell>
        </row>
        <row r="99">
          <cell r="B99" t="str">
            <v>Ending cash balance</v>
          </cell>
          <cell r="F99">
            <v>122596</v>
          </cell>
          <cell r="G99">
            <v>68185</v>
          </cell>
          <cell r="H99">
            <v>109323</v>
          </cell>
          <cell r="I99">
            <v>178051</v>
          </cell>
          <cell r="J99">
            <v>234361</v>
          </cell>
          <cell r="K99">
            <v>290679.31519522233</v>
          </cell>
          <cell r="L99">
            <v>357476.24481817457</v>
          </cell>
          <cell r="M99">
            <v>424393.72002159886</v>
          </cell>
          <cell r="N99">
            <v>493194.65896643896</v>
          </cell>
          <cell r="O99">
            <v>567825.34948082699</v>
          </cell>
          <cell r="P99">
            <v>646719.61879898724</v>
          </cell>
          <cell r="Q99">
            <v>730582.3306233671</v>
          </cell>
          <cell r="AA99">
            <v>1</v>
          </cell>
        </row>
        <row r="138">
          <cell r="B138" t="str">
            <v>Non-current borrowings</v>
          </cell>
          <cell r="F138">
            <v>130394</v>
          </cell>
          <cell r="G138">
            <v>135886</v>
          </cell>
          <cell r="H138">
            <v>133881</v>
          </cell>
          <cell r="I138">
            <v>200746</v>
          </cell>
          <cell r="J138">
            <v>147234</v>
          </cell>
          <cell r="K138">
            <v>147234</v>
          </cell>
          <cell r="L138">
            <v>147234</v>
          </cell>
          <cell r="M138">
            <v>147234</v>
          </cell>
          <cell r="N138">
            <v>147234</v>
          </cell>
          <cell r="O138">
            <v>147234</v>
          </cell>
          <cell r="P138">
            <v>147234</v>
          </cell>
          <cell r="Q138">
            <v>147234</v>
          </cell>
          <cell r="AA138">
            <v>1</v>
          </cell>
        </row>
      </sheetData>
      <sheetData sheetId="8">
        <row r="20">
          <cell r="E20">
            <v>1000</v>
          </cell>
        </row>
      </sheetData>
      <sheetData sheetId="9"/>
      <sheetData sheetId="10">
        <row r="8">
          <cell r="C8">
            <v>2.58E-2</v>
          </cell>
        </row>
        <row r="9">
          <cell r="C9">
            <v>0.1</v>
          </cell>
        </row>
        <row r="10">
          <cell r="C10">
            <v>7.4200000000000002E-2</v>
          </cell>
        </row>
        <row r="11">
          <cell r="C11">
            <v>1</v>
          </cell>
        </row>
        <row r="12">
          <cell r="C12">
            <v>0.1</v>
          </cell>
        </row>
        <row r="13">
          <cell r="C13">
            <v>4.4999999999999998E-2</v>
          </cell>
        </row>
        <row r="14">
          <cell r="C14">
            <v>0.28999999999999998</v>
          </cell>
        </row>
        <row r="15">
          <cell r="C15">
            <v>3.1949999999999999E-2</v>
          </cell>
        </row>
        <row r="16">
          <cell r="C16">
            <v>0.1</v>
          </cell>
        </row>
        <row r="17">
          <cell r="C17">
            <v>9.3195000000000014E-2</v>
          </cell>
        </row>
        <row r="18">
          <cell r="C18">
            <v>3.5000000000000003E-2</v>
          </cell>
        </row>
        <row r="19">
          <cell r="C19">
            <v>3.5000000000000003E-2</v>
          </cell>
        </row>
        <row r="20">
          <cell r="C20">
            <v>41822</v>
          </cell>
        </row>
        <row r="27">
          <cell r="B27" t="str">
            <v>Free cash flows to the firm (FCFF)</v>
          </cell>
          <cell r="K27">
            <v>51304.879253695428</v>
          </cell>
          <cell r="L27">
            <v>120874.16535325255</v>
          </cell>
          <cell r="M27">
            <v>124859.13802967928</v>
          </cell>
          <cell r="N27">
            <v>130240.56357638413</v>
          </cell>
          <cell r="O27">
            <v>141226.12029794592</v>
          </cell>
          <cell r="P27">
            <v>148253.80195435369</v>
          </cell>
          <cell r="Q27">
            <v>156438.13338750813</v>
          </cell>
        </row>
        <row r="32">
          <cell r="B32" t="str">
            <v>Free cash flows to equity (FCFE)</v>
          </cell>
          <cell r="K32">
            <v>48001.19032218858</v>
          </cell>
          <cell r="L32">
            <v>114248.63535325255</v>
          </cell>
          <cell r="M32">
            <v>118233.60802967928</v>
          </cell>
          <cell r="N32">
            <v>123615.03357638413</v>
          </cell>
          <cell r="O32">
            <v>134600.59029794592</v>
          </cell>
          <cell r="P32">
            <v>141628.2719543537</v>
          </cell>
          <cell r="Q32">
            <v>149812.60338750813</v>
          </cell>
        </row>
        <row r="40">
          <cell r="C40">
            <v>1559249.7198636003</v>
          </cell>
          <cell r="G40">
            <v>1284043.0751000699</v>
          </cell>
        </row>
        <row r="42">
          <cell r="C42">
            <v>623222.4374922266</v>
          </cell>
          <cell r="G42">
            <v>578722.89727767138</v>
          </cell>
        </row>
        <row r="44">
          <cell r="G44">
            <v>-1357</v>
          </cell>
        </row>
        <row r="45">
          <cell r="C45">
            <v>-147234</v>
          </cell>
          <cell r="G45">
            <v>1861408.9723777412</v>
          </cell>
        </row>
        <row r="46">
          <cell r="C46">
            <v>290679.31519522227</v>
          </cell>
          <cell r="G46">
            <v>107768.89040163399</v>
          </cell>
        </row>
        <row r="47">
          <cell r="G47">
            <v>17.272229169666932</v>
          </cell>
        </row>
        <row r="49">
          <cell r="C49">
            <v>2324560.4725510492</v>
          </cell>
        </row>
        <row r="50">
          <cell r="C50">
            <v>107768.89040163399</v>
          </cell>
        </row>
        <row r="51">
          <cell r="C51">
            <v>21.569865513951733</v>
          </cell>
        </row>
        <row r="54">
          <cell r="C54">
            <v>12</v>
          </cell>
        </row>
        <row r="56">
          <cell r="C56">
            <v>270836.31581520365</v>
          </cell>
        </row>
        <row r="57">
          <cell r="C57">
            <v>1821404.9629658882</v>
          </cell>
        </row>
        <row r="59">
          <cell r="C59">
            <v>623222.4374922266</v>
          </cell>
        </row>
        <row r="61">
          <cell r="C61">
            <v>2444627.4004581147</v>
          </cell>
        </row>
        <row r="62">
          <cell r="C62">
            <v>-147234</v>
          </cell>
        </row>
        <row r="63">
          <cell r="C63">
            <v>290679.31519522227</v>
          </cell>
        </row>
        <row r="65">
          <cell r="C65">
            <v>-1357</v>
          </cell>
        </row>
        <row r="66">
          <cell r="C66">
            <v>2586715.7156533371</v>
          </cell>
        </row>
        <row r="67">
          <cell r="C67">
            <v>107768.89040163399</v>
          </cell>
        </row>
        <row r="68">
          <cell r="C68">
            <v>24.002434339011412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Valuation Summary"/>
      <sheetName val="DCF - Operating Assumptions"/>
      <sheetName val="DCF - Financials"/>
      <sheetName val="DCF - Financing Assumptions"/>
      <sheetName val="DCF - Valuation"/>
      <sheetName val="DCF - Internal Summary"/>
      <sheetName val="Pipeline"/>
      <sheetName val="Sense Check"/>
      <sheetName val="LBO - Summary"/>
      <sheetName val="LBO - Internal Assumptions"/>
      <sheetName val="LBO - Internal Calculations"/>
      <sheetName val="Comps - Model"/>
      <sheetName val="Comps - Valuation"/>
      <sheetName val="Comps Choices"/>
      <sheetName val="Comps - Model (PPT)"/>
      <sheetName val="Comps - Valuation (PPT)"/>
      <sheetName val="Precedents - Model"/>
      <sheetName val="Precedents - Valuation"/>
      <sheetName val="Precedents - Model (PPT)"/>
      <sheetName val="Precedents - Valuation (PPT)"/>
      <sheetName val="Precedents - Analysis (PP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8">
          <cell r="E48">
            <v>12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nn DCF Assumptions (LBO)"/>
      <sheetName val="Wynn Financials (LBO)"/>
      <sheetName val="Wynn LBO Assumptions"/>
      <sheetName val="LBO_Summary"/>
      <sheetName val="Wynn LBO Calcs"/>
      <sheetName val="Unused Sheets ---&gt;"/>
      <sheetName val="LBO Analysis - MBA Only"/>
      <sheetName val="LBO_Summary (2)"/>
      <sheetName val="LBO_Summary (prelim)"/>
      <sheetName val="DCF Solution"/>
      <sheetName val="&gt;&gt;&gt; Original Data"/>
      <sheetName val="Cashflow Statement"/>
      <sheetName val="Income Statement"/>
      <sheetName val="Balance Sheet"/>
    </sheetNames>
    <sheetDataSet>
      <sheetData sheetId="0" refreshError="1">
        <row r="71">
          <cell r="O71">
            <v>300000</v>
          </cell>
        </row>
        <row r="90">
          <cell r="B90" t="str">
            <v>Inventory (% of COGS)</v>
          </cell>
          <cell r="C90" t="str">
            <v>[%]</v>
          </cell>
          <cell r="D90" t="str">
            <v>[calc],[input]</v>
          </cell>
          <cell r="F90">
            <v>3.5928475416120487E-2</v>
          </cell>
          <cell r="G90">
            <v>5.0143139957918303E-2</v>
          </cell>
          <cell r="H90">
            <v>4.4583540442673035E-2</v>
          </cell>
          <cell r="I90">
            <v>2.7536488296350411E-2</v>
          </cell>
          <cell r="J90">
            <v>1.865167789004463E-2</v>
          </cell>
          <cell r="K90">
            <v>3.5368664400621377E-2</v>
          </cell>
          <cell r="O90">
            <v>3.5368664400621377E-2</v>
          </cell>
          <cell r="P90">
            <v>3.5368664400621377E-2</v>
          </cell>
          <cell r="Q90">
            <v>3.5368664400621377E-2</v>
          </cell>
          <cell r="R90">
            <v>3.5368664400621377E-2</v>
          </cell>
          <cell r="S90">
            <v>3.5368664400621377E-2</v>
          </cell>
          <cell r="T90">
            <v>3.5368664400621377E-2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tabSelected="1" topLeftCell="A16" zoomScale="115" zoomScaleNormal="115" zoomScalePageLayoutView="85" workbookViewId="0">
      <selection activeCell="B28" sqref="B28"/>
    </sheetView>
  </sheetViews>
  <sheetFormatPr defaultColWidth="0" defaultRowHeight="15.75" zeroHeight="1" x14ac:dyDescent="0.25"/>
  <cols>
    <col min="1" max="1" width="8.625" customWidth="1"/>
    <col min="2" max="13" width="11.125" customWidth="1"/>
    <col min="14" max="20" width="0" hidden="1" customWidth="1"/>
    <col min="21" max="16384" width="11.125" hidden="1"/>
  </cols>
  <sheetData>
    <row r="1" spans="14:14" x14ac:dyDescent="0.25"/>
    <row r="2" spans="14:14" x14ac:dyDescent="0.25"/>
    <row r="3" spans="14:14" x14ac:dyDescent="0.25"/>
    <row r="4" spans="14:14" x14ac:dyDescent="0.25"/>
    <row r="5" spans="14:14" x14ac:dyDescent="0.25"/>
    <row r="6" spans="14:14" x14ac:dyDescent="0.25"/>
    <row r="7" spans="14:14" x14ac:dyDescent="0.25"/>
    <row r="8" spans="14:14" x14ac:dyDescent="0.25"/>
    <row r="9" spans="14:14" x14ac:dyDescent="0.25"/>
    <row r="10" spans="14:14" x14ac:dyDescent="0.25">
      <c r="N10" t="s">
        <v>12</v>
      </c>
    </row>
    <row r="11" spans="14:14" x14ac:dyDescent="0.25"/>
    <row r="12" spans="14:14" x14ac:dyDescent="0.25"/>
    <row r="13" spans="14:14" x14ac:dyDescent="0.25"/>
    <row r="14" spans="14:14" x14ac:dyDescent="0.25"/>
    <row r="15" spans="14:14" x14ac:dyDescent="0.25"/>
    <row r="16" spans="14:14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5:5" hidden="1" x14ac:dyDescent="0.25">
      <c r="E33" t="s">
        <v>12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zoomScale="70" zoomScaleNormal="70" workbookViewId="0">
      <selection activeCell="L8" sqref="L8"/>
    </sheetView>
  </sheetViews>
  <sheetFormatPr defaultRowHeight="15.75" x14ac:dyDescent="0.25"/>
  <cols>
    <col min="1" max="1" width="28.75" customWidth="1"/>
    <col min="3" max="13" width="8.625" bestFit="1" customWidth="1"/>
  </cols>
  <sheetData>
    <row r="1" spans="1:13" ht="18" x14ac:dyDescent="0.25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8.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" x14ac:dyDescent="0.25">
      <c r="A3" s="3"/>
      <c r="B3" s="3"/>
      <c r="C3" s="4">
        <v>2007</v>
      </c>
      <c r="D3" s="4">
        <v>2008</v>
      </c>
      <c r="E3" s="4">
        <v>2009</v>
      </c>
      <c r="F3" s="4">
        <v>2010</v>
      </c>
      <c r="G3" s="4">
        <v>2011</v>
      </c>
      <c r="H3" s="4">
        <v>2012</v>
      </c>
      <c r="I3" s="4">
        <v>2013</v>
      </c>
      <c r="J3" s="5" t="s">
        <v>0</v>
      </c>
      <c r="K3" s="5" t="s">
        <v>1</v>
      </c>
      <c r="L3" s="5" t="s">
        <v>2</v>
      </c>
      <c r="M3" s="5" t="s">
        <v>3</v>
      </c>
    </row>
    <row r="4" spans="1:13" ht="18" x14ac:dyDescent="0.25">
      <c r="A4" s="2" t="s">
        <v>6</v>
      </c>
      <c r="B4" s="2"/>
      <c r="C4" s="6">
        <v>26964</v>
      </c>
      <c r="D4" s="6">
        <v>32006</v>
      </c>
      <c r="E4" s="6">
        <v>30106</v>
      </c>
      <c r="F4" s="6">
        <v>28946</v>
      </c>
      <c r="G4" s="6">
        <v>27493</v>
      </c>
      <c r="H4" s="6">
        <v>24927</v>
      </c>
      <c r="I4" s="6">
        <v>25977</v>
      </c>
      <c r="J4" s="6">
        <v>27628</v>
      </c>
      <c r="K4" s="6">
        <v>28897</v>
      </c>
      <c r="L4" s="6">
        <v>30231</v>
      </c>
      <c r="M4" s="6">
        <v>31221</v>
      </c>
    </row>
    <row r="5" spans="1:13" ht="18" x14ac:dyDescent="0.25">
      <c r="A5" s="2" t="s">
        <v>7</v>
      </c>
      <c r="B5" s="2"/>
      <c r="C5" s="6">
        <v>7897</v>
      </c>
      <c r="D5" s="6">
        <v>10829</v>
      </c>
      <c r="E5" s="6">
        <v>12921</v>
      </c>
      <c r="F5" s="6">
        <v>15019</v>
      </c>
      <c r="G5" s="6">
        <v>16796</v>
      </c>
      <c r="H5" s="6">
        <v>20407</v>
      </c>
      <c r="I5" s="6">
        <v>22476</v>
      </c>
      <c r="J5" s="6">
        <v>24522</v>
      </c>
      <c r="K5" s="6">
        <v>26439</v>
      </c>
      <c r="L5" s="6">
        <v>28358</v>
      </c>
      <c r="M5" s="6">
        <v>30270</v>
      </c>
    </row>
    <row r="6" spans="1:13" ht="18" x14ac:dyDescent="0.25">
      <c r="A6" s="2" t="s">
        <v>8</v>
      </c>
      <c r="B6" s="2"/>
      <c r="C6" s="6">
        <v>4176</v>
      </c>
      <c r="D6" s="6">
        <v>5729</v>
      </c>
      <c r="E6" s="6">
        <v>6748</v>
      </c>
      <c r="F6" s="6">
        <v>7815</v>
      </c>
      <c r="G6" s="6">
        <v>8789</v>
      </c>
      <c r="H6" s="6">
        <v>8757</v>
      </c>
      <c r="I6" s="6">
        <v>9942</v>
      </c>
      <c r="J6" s="6">
        <v>11065</v>
      </c>
      <c r="K6" s="6">
        <v>12156</v>
      </c>
      <c r="L6" s="6">
        <v>13256</v>
      </c>
      <c r="M6" s="6">
        <v>14407</v>
      </c>
    </row>
    <row r="7" spans="1:13" ht="18" x14ac:dyDescent="0.25">
      <c r="A7" s="2" t="s">
        <v>9</v>
      </c>
      <c r="B7" s="2"/>
      <c r="C7" s="6">
        <v>4346</v>
      </c>
      <c r="D7" s="6">
        <v>5729</v>
      </c>
      <c r="E7" s="6">
        <v>6748</v>
      </c>
      <c r="F7" s="6">
        <v>7815</v>
      </c>
      <c r="G7" s="6">
        <v>8789</v>
      </c>
      <c r="H7" s="6">
        <v>7017</v>
      </c>
      <c r="I7" s="6">
        <v>7147</v>
      </c>
      <c r="J7" s="6">
        <v>7183</v>
      </c>
      <c r="K7" s="6">
        <v>7161</v>
      </c>
      <c r="L7" s="6">
        <v>7098</v>
      </c>
      <c r="M7" s="6">
        <v>6995</v>
      </c>
    </row>
    <row r="8" spans="1:13" ht="18" x14ac:dyDescent="0.25">
      <c r="A8" s="2"/>
      <c r="B8" s="2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8" x14ac:dyDescent="0.25">
      <c r="A9" s="2" t="s">
        <v>11</v>
      </c>
      <c r="B9" s="2"/>
      <c r="C9" s="6">
        <f t="shared" ref="C9:M9" si="0">SUM(C4:C8)</f>
        <v>43383</v>
      </c>
      <c r="D9" s="6">
        <f t="shared" si="0"/>
        <v>54293</v>
      </c>
      <c r="E9" s="6">
        <f t="shared" si="0"/>
        <v>56523</v>
      </c>
      <c r="F9" s="6">
        <f t="shared" si="0"/>
        <v>59595</v>
      </c>
      <c r="G9" s="6">
        <f t="shared" si="0"/>
        <v>61867</v>
      </c>
      <c r="H9" s="7">
        <f t="shared" si="0"/>
        <v>61108</v>
      </c>
      <c r="I9" s="7">
        <f t="shared" si="0"/>
        <v>65542</v>
      </c>
      <c r="J9" s="7">
        <f t="shared" si="0"/>
        <v>70398</v>
      </c>
      <c r="K9" s="7">
        <f t="shared" si="0"/>
        <v>74653</v>
      </c>
      <c r="L9" s="7">
        <f t="shared" si="0"/>
        <v>78943</v>
      </c>
      <c r="M9" s="7">
        <f t="shared" si="0"/>
        <v>82893</v>
      </c>
    </row>
    <row r="10" spans="1:13" ht="18" x14ac:dyDescent="0.25">
      <c r="A10" s="2" t="s">
        <v>10</v>
      </c>
      <c r="B10" s="2"/>
      <c r="C10" s="8"/>
      <c r="D10" s="8"/>
      <c r="E10" s="8"/>
      <c r="F10" s="8"/>
      <c r="G10" s="8"/>
      <c r="H10" s="8"/>
      <c r="I10" s="8"/>
      <c r="J10" s="8"/>
      <c r="K10" s="8"/>
      <c r="L10" s="8"/>
      <c r="M10" s="2"/>
    </row>
    <row r="11" spans="1:13" ht="18" x14ac:dyDescent="0.25">
      <c r="A11" s="2" t="s">
        <v>4</v>
      </c>
      <c r="B11" s="2"/>
      <c r="C11" s="2"/>
      <c r="D11" s="9">
        <f t="shared" ref="D11:M11" si="1">(D9/C9)-1</f>
        <v>0.25148099485973763</v>
      </c>
      <c r="E11" s="9">
        <f t="shared" si="1"/>
        <v>4.1073434881108151E-2</v>
      </c>
      <c r="F11" s="9">
        <f t="shared" si="1"/>
        <v>5.4349556817578693E-2</v>
      </c>
      <c r="G11" s="9">
        <f t="shared" si="1"/>
        <v>3.8124003691584862E-2</v>
      </c>
      <c r="H11" s="9">
        <f t="shared" si="1"/>
        <v>-1.2268252865016871E-2</v>
      </c>
      <c r="I11" s="9">
        <f t="shared" si="1"/>
        <v>7.2560057602932604E-2</v>
      </c>
      <c r="J11" s="9">
        <f t="shared" si="1"/>
        <v>7.4089896554880852E-2</v>
      </c>
      <c r="K11" s="9">
        <f t="shared" si="1"/>
        <v>6.0442058013011835E-2</v>
      </c>
      <c r="L11" s="9">
        <f t="shared" si="1"/>
        <v>5.746587545041737E-2</v>
      </c>
      <c r="M11" s="9">
        <f t="shared" si="1"/>
        <v>5.0036101997643856E-2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2017-04-02T20:29:37Z</dcterms:created>
  <dcterms:modified xsi:type="dcterms:W3CDTF">2017-04-08T04:50:47Z</dcterms:modified>
</cp:coreProperties>
</file>